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0" windowHeight="8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Feuil1!$A$1:$M$44</definedName>
  </definedNames>
  <calcPr calcId="124519"/>
</workbook>
</file>

<file path=xl/calcChain.xml><?xml version="1.0" encoding="utf-8"?>
<calcChain xmlns="http://schemas.openxmlformats.org/spreadsheetml/2006/main">
  <c r="E35" i="1"/>
  <c r="E27"/>
  <c r="E29"/>
  <c r="E31" s="1"/>
  <c r="G17"/>
  <c r="G9"/>
  <c r="H19"/>
  <c r="H17"/>
  <c r="H13"/>
  <c r="H11"/>
  <c r="H9"/>
  <c r="E22"/>
  <c r="G11"/>
  <c r="G13"/>
  <c r="G19"/>
  <c r="J31"/>
  <c r="J28"/>
  <c r="A44" s="1"/>
  <c r="J33" l="1"/>
  <c r="I11"/>
  <c r="I17"/>
  <c r="I19"/>
  <c r="G22"/>
  <c r="I13"/>
  <c r="H22"/>
  <c r="E33" s="1"/>
  <c r="H33" s="1"/>
  <c r="I9"/>
  <c r="I35" l="1"/>
  <c r="I22"/>
  <c r="E39"/>
</calcChain>
</file>

<file path=xl/sharedStrings.xml><?xml version="1.0" encoding="utf-8"?>
<sst xmlns="http://schemas.openxmlformats.org/spreadsheetml/2006/main" count="33" uniqueCount="32">
  <si>
    <r>
      <t>MEMBRE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(Actif: carte rose-Sympa : carte verte)</t>
    </r>
  </si>
  <si>
    <t>NB</t>
  </si>
  <si>
    <r>
      <t xml:space="preserve"> </t>
    </r>
    <r>
      <rPr>
        <b/>
        <sz val="10"/>
        <rFont val="Arial"/>
        <family val="2"/>
      </rPr>
      <t>Adhésion</t>
    </r>
    <r>
      <rPr>
        <sz val="10"/>
        <rFont val="Arial"/>
        <family val="2"/>
      </rPr>
      <t xml:space="preserve">                    ( </t>
    </r>
    <r>
      <rPr>
        <sz val="8"/>
        <rFont val="Arial"/>
        <family val="2"/>
      </rPr>
      <t>montant cotisation</t>
    </r>
    <r>
      <rPr>
        <sz val="10"/>
        <rFont val="Arial"/>
        <family val="2"/>
      </rPr>
      <t>)</t>
    </r>
  </si>
  <si>
    <t>Ass</t>
  </si>
  <si>
    <t>Total</t>
  </si>
  <si>
    <t>ACTIF ( BG / AV )</t>
  </si>
  <si>
    <t>ACTIF JEUNE ( moins de 16 ans )</t>
  </si>
  <si>
    <t>ACTIF JUNIOR ( de 16 et 17 ans )</t>
  </si>
  <si>
    <t>SYMPATHISANT</t>
  </si>
  <si>
    <t>SYMPATHISANT JEUNE ( - de 16 ans )</t>
  </si>
  <si>
    <t>TOTAL</t>
  </si>
  <si>
    <t>REPARTITION DES COTISATIONS</t>
  </si>
  <si>
    <t>ABONNEMENTS PRESSE</t>
  </si>
  <si>
    <r>
      <t xml:space="preserve">(1) Part  </t>
    </r>
    <r>
      <rPr>
        <b/>
        <sz val="9"/>
        <rFont val="Arial"/>
        <family val="2"/>
      </rPr>
      <t>Section</t>
    </r>
  </si>
  <si>
    <r>
      <t xml:space="preserve">(6) </t>
    </r>
    <r>
      <rPr>
        <b/>
        <sz val="10"/>
        <rFont val="Arial"/>
        <family val="2"/>
      </rPr>
      <t>LIBRES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sauf envois groupés</t>
    </r>
    <r>
      <rPr>
        <sz val="10"/>
        <rFont val="Arial"/>
        <family val="2"/>
      </rPr>
      <t>)</t>
    </r>
  </si>
  <si>
    <r>
      <t xml:space="preserve">(2) Part </t>
    </r>
    <r>
      <rPr>
        <b/>
        <sz val="9"/>
        <rFont val="Arial"/>
        <family val="2"/>
      </rPr>
      <t>département</t>
    </r>
  </si>
  <si>
    <r>
      <t xml:space="preserve">(7) </t>
    </r>
    <r>
      <rPr>
        <b/>
        <sz val="10"/>
        <rFont val="Arial"/>
        <family val="2"/>
      </rPr>
      <t>AGIR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 xml:space="preserve">sauf envois groupés </t>
    </r>
    <r>
      <rPr>
        <sz val="10"/>
        <rFont val="Arial"/>
        <family val="2"/>
      </rPr>
      <t>)</t>
    </r>
  </si>
  <si>
    <r>
      <t xml:space="preserve">(3) Part </t>
    </r>
    <r>
      <rPr>
        <b/>
        <sz val="9"/>
        <rFont val="Arial"/>
        <family val="2"/>
      </rPr>
      <t>région</t>
    </r>
  </si>
  <si>
    <r>
      <t xml:space="preserve">(4) part </t>
    </r>
    <r>
      <rPr>
        <b/>
        <sz val="9"/>
        <rFont val="Arial"/>
        <family val="2"/>
      </rPr>
      <t>assurance</t>
    </r>
  </si>
  <si>
    <t xml:space="preserve">TOTAL  4 + 5     </t>
  </si>
  <si>
    <r>
      <t xml:space="preserve">(5) Part </t>
    </r>
    <r>
      <rPr>
        <b/>
        <sz val="9"/>
        <rFont val="Arial"/>
        <family val="2"/>
      </rPr>
      <t>national</t>
    </r>
    <r>
      <rPr>
        <sz val="9"/>
        <rFont val="Arial"/>
        <family val="2"/>
      </rPr>
      <t xml:space="preserve"> (adhésion uniquement)</t>
    </r>
  </si>
  <si>
    <t>=</t>
  </si>
  <si>
    <t>TOTAL de 1 à 5</t>
  </si>
  <si>
    <t>:</t>
  </si>
  <si>
    <t xml:space="preserve">    montant de votre chèque à adresser au secrét national</t>
  </si>
  <si>
    <t>Nombre</t>
  </si>
  <si>
    <t>.+ TOTAL 6+7</t>
  </si>
  <si>
    <t>x  8,45 €   =</t>
  </si>
  <si>
    <t>x  11,40 €   =</t>
  </si>
  <si>
    <t>Cette somme doit ètre reportée dans le  compte 6511  (Libres adhérents )</t>
  </si>
  <si>
    <t>REMPLIR UNIQUEMENT LES CASES EN BLEU (calcul automatique)</t>
  </si>
  <si>
    <t>COMPTABILISATION DES ADHESIONS 2018</t>
  </si>
</sst>
</file>

<file path=xl/styles.xml><?xml version="1.0" encoding="utf-8"?>
<styleSheet xmlns="http://schemas.openxmlformats.org/spreadsheetml/2006/main">
  <numFmts count="3">
    <numFmt numFmtId="164" formatCode="_-* #,##0.00&quot; €&quot;_-;\-* #,##0.00&quot; €&quot;_-;_-* \-??&quot; €&quot;_-;_-@_-"/>
    <numFmt numFmtId="165" formatCode="#,##0.00&quot; €&quot;;[Red]\-#,##0.00&quot; €&quot;"/>
    <numFmt numFmtId="166" formatCode="#,##0.0&quot; €&quot;;[Red]\-#,##0.0&quot; €&quot;"/>
  </numFmts>
  <fonts count="13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trike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indexed="12"/>
      <name val="Arial"/>
      <family val="2"/>
    </font>
    <font>
      <u/>
      <sz val="10"/>
      <color indexed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2" borderId="0" xfId="0" applyFill="1"/>
    <xf numFmtId="0" fontId="3" fillId="0" borderId="9" xfId="0" applyFont="1" applyBorder="1"/>
    <xf numFmtId="0" fontId="0" fillId="0" borderId="10" xfId="0" applyBorder="1"/>
    <xf numFmtId="2" fontId="0" fillId="0" borderId="9" xfId="0" applyNumberFormat="1" applyBorder="1"/>
    <xf numFmtId="2" fontId="0" fillId="0" borderId="11" xfId="0" applyNumberForma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4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16" xfId="0" applyFill="1" applyBorder="1"/>
    <xf numFmtId="0" fontId="2" fillId="0" borderId="0" xfId="0" applyFont="1" applyAlignment="1">
      <alignment horizontal="right"/>
    </xf>
    <xf numFmtId="2" fontId="0" fillId="0" borderId="4" xfId="0" applyNumberFormat="1" applyBorder="1"/>
    <xf numFmtId="0" fontId="2" fillId="0" borderId="4" xfId="0" applyFont="1" applyBorder="1"/>
    <xf numFmtId="0" fontId="0" fillId="0" borderId="15" xfId="0" applyBorder="1"/>
    <xf numFmtId="0" fontId="0" fillId="0" borderId="5" xfId="0" applyBorder="1"/>
    <xf numFmtId="0" fontId="0" fillId="2" borderId="3" xfId="0" applyFill="1" applyBorder="1"/>
    <xf numFmtId="0" fontId="0" fillId="2" borderId="14" xfId="0" applyFill="1" applyBorder="1"/>
    <xf numFmtId="0" fontId="0" fillId="0" borderId="20" xfId="0" applyBorder="1"/>
    <xf numFmtId="2" fontId="0" fillId="0" borderId="14" xfId="0" applyNumberFormat="1" applyBorder="1"/>
    <xf numFmtId="2" fontId="0" fillId="0" borderId="2" xfId="0" applyNumberFormat="1" applyBorder="1"/>
    <xf numFmtId="2" fontId="0" fillId="0" borderId="1" xfId="0" applyNumberFormat="1" applyBorder="1"/>
    <xf numFmtId="0" fontId="0" fillId="0" borderId="12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2" fontId="2" fillId="3" borderId="2" xfId="0" applyNumberFormat="1" applyFont="1" applyFill="1" applyBorder="1"/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4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13" xfId="0" applyFill="1" applyBorder="1"/>
    <xf numFmtId="0" fontId="0" fillId="2" borderId="19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Font="1" applyAlignment="1">
      <alignment horizontal="left"/>
    </xf>
    <xf numFmtId="2" fontId="6" fillId="0" borderId="24" xfId="0" applyNumberFormat="1" applyFont="1" applyBorder="1"/>
    <xf numFmtId="0" fontId="2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7" fillId="0" borderId="2" xfId="0" applyFont="1" applyBorder="1"/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0" fillId="0" borderId="20" xfId="0" applyNumberFormat="1" applyBorder="1" applyAlignment="1">
      <alignment horizontal="center"/>
    </xf>
    <xf numFmtId="1" fontId="8" fillId="4" borderId="25" xfId="0" applyNumberFormat="1" applyFont="1" applyFill="1" applyBorder="1"/>
    <xf numFmtId="0" fontId="7" fillId="4" borderId="25" xfId="0" applyFont="1" applyFill="1" applyBorder="1"/>
    <xf numFmtId="0" fontId="0" fillId="0" borderId="14" xfId="0" applyFill="1" applyBorder="1"/>
    <xf numFmtId="0" fontId="12" fillId="0" borderId="0" xfId="1" applyFill="1" applyBorder="1" applyAlignment="1" applyProtection="1">
      <alignment horizontal="center"/>
    </xf>
    <xf numFmtId="2" fontId="0" fillId="5" borderId="2" xfId="0" applyNumberFormat="1" applyFill="1" applyBorder="1"/>
    <xf numFmtId="2" fontId="0" fillId="5" borderId="25" xfId="0" applyNumberFormat="1" applyFill="1" applyBorder="1"/>
    <xf numFmtId="0" fontId="0" fillId="0" borderId="0" xfId="0" applyFill="1" applyBorder="1"/>
    <xf numFmtId="2" fontId="2" fillId="0" borderId="2" xfId="0" applyNumberFormat="1" applyFont="1" applyFill="1" applyBorder="1"/>
    <xf numFmtId="166" fontId="1" fillId="0" borderId="10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1" fillId="0" borderId="0" xfId="0" applyFont="1" applyFill="1"/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0" fontId="10" fillId="7" borderId="29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3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27</xdr:row>
      <xdr:rowOff>161925</xdr:rowOff>
    </xdr:from>
    <xdr:to>
      <xdr:col>4</xdr:col>
      <xdr:colOff>9525</xdr:colOff>
      <xdr:row>28</xdr:row>
      <xdr:rowOff>57150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381250" y="3552825"/>
          <a:ext cx="38100" cy="66675"/>
        </a:xfrm>
        <a:prstGeom prst="leftRightArrow">
          <a:avLst>
            <a:gd name="adj1" fmla="val 50000"/>
            <a:gd name="adj2" fmla="val 19907"/>
          </a:avLst>
        </a:prstGeom>
        <a:solidFill>
          <a:srgbClr val="99CC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400050</xdr:colOff>
      <xdr:row>21</xdr:row>
      <xdr:rowOff>9525</xdr:rowOff>
    </xdr:from>
    <xdr:to>
      <xdr:col>12</xdr:col>
      <xdr:colOff>409575</xdr:colOff>
      <xdr:row>21</xdr:row>
      <xdr:rowOff>19050</xdr:rowOff>
    </xdr:to>
    <xdr:sp macro="" textlink="">
      <xdr:nvSpPr>
        <xdr:cNvPr id="1026" name="Freeform 2"/>
        <xdr:cNvSpPr>
          <a:spLocks noChangeArrowheads="1"/>
        </xdr:cNvSpPr>
      </xdr:nvSpPr>
      <xdr:spPr bwMode="auto">
        <a:xfrm>
          <a:off x="8505825" y="2609850"/>
          <a:ext cx="9525" cy="9525"/>
        </a:xfrm>
        <a:custGeom>
          <a:avLst/>
          <a:gdLst>
            <a:gd name="T0" fmla="*/ 2147483647 w 2035"/>
            <a:gd name="T1" fmla="*/ 2147483647 h 1506"/>
            <a:gd name="T2" fmla="*/ 2147483647 w 2035"/>
            <a:gd name="T3" fmla="*/ 2147483647 h 1506"/>
            <a:gd name="T4" fmla="*/ 2147483647 w 2035"/>
            <a:gd name="T5" fmla="*/ 2147483647 h 1506"/>
            <a:gd name="T6" fmla="*/ 2147483647 w 2035"/>
            <a:gd name="T7" fmla="*/ 2147483647 h 1506"/>
            <a:gd name="T8" fmla="*/ 2147483647 w 2035"/>
            <a:gd name="T9" fmla="*/ 2147483647 h 1506"/>
            <a:gd name="T10" fmla="*/ 2147483647 w 2035"/>
            <a:gd name="T11" fmla="*/ 2147483647 h 1506"/>
            <a:gd name="T12" fmla="*/ 2147483647 w 2035"/>
            <a:gd name="T13" fmla="*/ 2147483647 h 1506"/>
            <a:gd name="T14" fmla="*/ 2147483647 w 2035"/>
            <a:gd name="T15" fmla="*/ 2147483647 h 150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035"/>
            <a:gd name="T25" fmla="*/ 0 h 1506"/>
            <a:gd name="T26" fmla="*/ 2035 w 2035"/>
            <a:gd name="T27" fmla="*/ 1506 h 150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035" h="1506">
              <a:moveTo>
                <a:pt x="2034" y="532"/>
              </a:moveTo>
              <a:cubicBezTo>
                <a:pt x="1787" y="355"/>
                <a:pt x="1515" y="146"/>
                <a:pt x="1200" y="158"/>
              </a:cubicBezTo>
              <a:cubicBezTo>
                <a:pt x="920" y="169"/>
                <a:pt x="533" y="0"/>
                <a:pt x="366" y="265"/>
              </a:cubicBezTo>
              <a:cubicBezTo>
                <a:pt x="207" y="518"/>
                <a:pt x="0" y="923"/>
                <a:pt x="199" y="1147"/>
              </a:cubicBezTo>
              <a:cubicBezTo>
                <a:pt x="397" y="1370"/>
                <a:pt x="724" y="1398"/>
                <a:pt x="1033" y="1308"/>
              </a:cubicBezTo>
              <a:cubicBezTo>
                <a:pt x="1296" y="1232"/>
                <a:pt x="1745" y="1505"/>
                <a:pt x="1784" y="1013"/>
              </a:cubicBezTo>
              <a:lnTo>
                <a:pt x="1868" y="719"/>
              </a:lnTo>
              <a:lnTo>
                <a:pt x="1868" y="559"/>
              </a:lnTo>
            </a:path>
          </a:pathLst>
        </a:custGeom>
        <a:noFill/>
        <a:ln w="180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142875</xdr:colOff>
      <xdr:row>21</xdr:row>
      <xdr:rowOff>152400</xdr:rowOff>
    </xdr:from>
    <xdr:to>
      <xdr:col>13</xdr:col>
      <xdr:colOff>152400</xdr:colOff>
      <xdr:row>22</xdr:row>
      <xdr:rowOff>0</xdr:rowOff>
    </xdr:to>
    <xdr:sp macro="" textlink="">
      <xdr:nvSpPr>
        <xdr:cNvPr id="1027" name="Freeform 3"/>
        <xdr:cNvSpPr>
          <a:spLocks noChangeArrowheads="1"/>
        </xdr:cNvSpPr>
      </xdr:nvSpPr>
      <xdr:spPr bwMode="auto">
        <a:xfrm>
          <a:off x="9229725" y="2752725"/>
          <a:ext cx="9525" cy="9525"/>
        </a:xfrm>
        <a:custGeom>
          <a:avLst/>
          <a:gdLst>
            <a:gd name="T0" fmla="*/ 2147483647 w 1446"/>
            <a:gd name="T1" fmla="*/ 2147483647 h 1054"/>
            <a:gd name="T2" fmla="*/ 2147483647 w 1446"/>
            <a:gd name="T3" fmla="*/ 2147483647 h 1054"/>
            <a:gd name="T4" fmla="*/ 2147483647 w 1446"/>
            <a:gd name="T5" fmla="*/ 2147483647 h 1054"/>
            <a:gd name="T6" fmla="*/ 2147483647 w 1446"/>
            <a:gd name="T7" fmla="*/ 2147483647 h 1054"/>
            <a:gd name="T8" fmla="*/ 2147483647 w 1446"/>
            <a:gd name="T9" fmla="*/ 2147483647 h 1054"/>
            <a:gd name="T10" fmla="*/ 2147483647 w 1446"/>
            <a:gd name="T11" fmla="*/ 2147483647 h 1054"/>
            <a:gd name="T12" fmla="*/ 2147483647 w 1446"/>
            <a:gd name="T13" fmla="*/ 2147483647 h 1054"/>
            <a:gd name="T14" fmla="*/ 2147483647 w 1446"/>
            <a:gd name="T15" fmla="*/ 2147483647 h 1054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446"/>
            <a:gd name="T25" fmla="*/ 0 h 1054"/>
            <a:gd name="T26" fmla="*/ 1446 w 1446"/>
            <a:gd name="T27" fmla="*/ 1054 h 1054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446" h="1054">
              <a:moveTo>
                <a:pt x="1417" y="343"/>
              </a:moveTo>
              <a:cubicBezTo>
                <a:pt x="1214" y="62"/>
                <a:pt x="855" y="211"/>
                <a:pt x="583" y="129"/>
              </a:cubicBezTo>
              <a:cubicBezTo>
                <a:pt x="154" y="0"/>
                <a:pt x="0" y="483"/>
                <a:pt x="54" y="717"/>
              </a:cubicBezTo>
              <a:cubicBezTo>
                <a:pt x="132" y="1053"/>
                <a:pt x="604" y="915"/>
                <a:pt x="889" y="931"/>
              </a:cubicBezTo>
              <a:lnTo>
                <a:pt x="1167" y="824"/>
              </a:lnTo>
              <a:lnTo>
                <a:pt x="1445" y="610"/>
              </a:lnTo>
              <a:lnTo>
                <a:pt x="1445" y="343"/>
              </a:lnTo>
              <a:lnTo>
                <a:pt x="1417" y="343"/>
              </a:lnTo>
            </a:path>
          </a:pathLst>
        </a:custGeom>
        <a:noFill/>
        <a:ln w="180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25</xdr:row>
      <xdr:rowOff>57150</xdr:rowOff>
    </xdr:from>
    <xdr:to>
      <xdr:col>13</xdr:col>
      <xdr:colOff>95250</xdr:colOff>
      <xdr:row>25</xdr:row>
      <xdr:rowOff>66675</xdr:rowOff>
    </xdr:to>
    <xdr:sp macro="" textlink="">
      <xdr:nvSpPr>
        <xdr:cNvPr id="1028" name="Freeform 4"/>
        <xdr:cNvSpPr>
          <a:spLocks noChangeArrowheads="1"/>
        </xdr:cNvSpPr>
      </xdr:nvSpPr>
      <xdr:spPr bwMode="auto">
        <a:xfrm>
          <a:off x="9172575" y="3171825"/>
          <a:ext cx="9525" cy="9525"/>
        </a:xfrm>
        <a:custGeom>
          <a:avLst/>
          <a:gdLst>
            <a:gd name="T0" fmla="*/ 2147483647 w 1636"/>
            <a:gd name="T1" fmla="*/ 2147483647 h 962"/>
            <a:gd name="T2" fmla="*/ 2147483647 w 1636"/>
            <a:gd name="T3" fmla="*/ 2147483647 h 962"/>
            <a:gd name="T4" fmla="*/ 2147483647 w 1636"/>
            <a:gd name="T5" fmla="*/ 2147483647 h 962"/>
            <a:gd name="T6" fmla="*/ 2147483647 w 1636"/>
            <a:gd name="T7" fmla="*/ 2147483647 h 962"/>
            <a:gd name="T8" fmla="*/ 2147483647 w 1636"/>
            <a:gd name="T9" fmla="*/ 2147483647 h 962"/>
            <a:gd name="T10" fmla="*/ 2147483647 w 1636"/>
            <a:gd name="T11" fmla="*/ 2147483647 h 962"/>
            <a:gd name="T12" fmla="*/ 2147483647 w 1636"/>
            <a:gd name="T13" fmla="*/ 2147483647 h 9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636"/>
            <a:gd name="T22" fmla="*/ 0 h 962"/>
            <a:gd name="T23" fmla="*/ 1636 w 1636"/>
            <a:gd name="T24" fmla="*/ 962 h 962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636" h="962">
              <a:moveTo>
                <a:pt x="1580" y="285"/>
              </a:moveTo>
              <a:cubicBezTo>
                <a:pt x="1337" y="117"/>
                <a:pt x="1025" y="161"/>
                <a:pt x="745" y="98"/>
              </a:cubicBezTo>
              <a:cubicBezTo>
                <a:pt x="307" y="0"/>
                <a:pt x="0" y="423"/>
                <a:pt x="78" y="686"/>
              </a:cubicBezTo>
              <a:cubicBezTo>
                <a:pt x="159" y="961"/>
                <a:pt x="633" y="741"/>
                <a:pt x="912" y="740"/>
              </a:cubicBezTo>
              <a:cubicBezTo>
                <a:pt x="1153" y="740"/>
                <a:pt x="1635" y="835"/>
                <a:pt x="1580" y="392"/>
              </a:cubicBezTo>
              <a:lnTo>
                <a:pt x="1552" y="338"/>
              </a:lnTo>
              <a:lnTo>
                <a:pt x="1580" y="285"/>
              </a:lnTo>
            </a:path>
          </a:pathLst>
        </a:custGeom>
        <a:noFill/>
        <a:ln w="180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266700</xdr:colOff>
      <xdr:row>6</xdr:row>
      <xdr:rowOff>9525</xdr:rowOff>
    </xdr:from>
    <xdr:to>
      <xdr:col>15</xdr:col>
      <xdr:colOff>266700</xdr:colOff>
      <xdr:row>6</xdr:row>
      <xdr:rowOff>9525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10877550" y="5238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381000</xdr:colOff>
      <xdr:row>30</xdr:row>
      <xdr:rowOff>142875</xdr:rowOff>
    </xdr:from>
    <xdr:to>
      <xdr:col>12</xdr:col>
      <xdr:colOff>390525</xdr:colOff>
      <xdr:row>30</xdr:row>
      <xdr:rowOff>152400</xdr:rowOff>
    </xdr:to>
    <xdr:sp macro="" textlink="">
      <xdr:nvSpPr>
        <xdr:cNvPr id="1030" name="Freeform 6"/>
        <xdr:cNvSpPr>
          <a:spLocks/>
        </xdr:cNvSpPr>
      </xdr:nvSpPr>
      <xdr:spPr bwMode="auto">
        <a:xfrm>
          <a:off x="8486775" y="4038600"/>
          <a:ext cx="9525" cy="9525"/>
        </a:xfrm>
        <a:custGeom>
          <a:avLst/>
          <a:gdLst>
            <a:gd name="T0" fmla="*/ 2147483647 w 1482"/>
            <a:gd name="T1" fmla="*/ 2147483647 h 1023"/>
            <a:gd name="T2" fmla="*/ 2147483647 w 1482"/>
            <a:gd name="T3" fmla="*/ 2147483647 h 1023"/>
            <a:gd name="T4" fmla="*/ 2147483647 w 1482"/>
            <a:gd name="T5" fmla="*/ 2147483647 h 1023"/>
            <a:gd name="T6" fmla="*/ 2147483647 w 1482"/>
            <a:gd name="T7" fmla="*/ 2147483647 h 1023"/>
            <a:gd name="T8" fmla="*/ 2147483647 w 1482"/>
            <a:gd name="T9" fmla="*/ 2147483647 h 1023"/>
            <a:gd name="T10" fmla="*/ 2147483647 w 1482"/>
            <a:gd name="T11" fmla="*/ 2147483647 h 1023"/>
            <a:gd name="T12" fmla="*/ 2147483647 w 1482"/>
            <a:gd name="T13" fmla="*/ 2147483647 h 102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1482"/>
            <a:gd name="T22" fmla="*/ 0 h 1023"/>
            <a:gd name="T23" fmla="*/ 1482 w 1482"/>
            <a:gd name="T24" fmla="*/ 1023 h 1023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1482" h="1023">
              <a:moveTo>
                <a:pt x="1481" y="353"/>
              </a:moveTo>
              <a:cubicBezTo>
                <a:pt x="1246" y="96"/>
                <a:pt x="942" y="234"/>
                <a:pt x="646" y="166"/>
              </a:cubicBezTo>
              <a:cubicBezTo>
                <a:pt x="449" y="121"/>
                <a:pt x="0" y="0"/>
                <a:pt x="90" y="513"/>
              </a:cubicBezTo>
              <a:cubicBezTo>
                <a:pt x="180" y="1022"/>
                <a:pt x="510" y="805"/>
                <a:pt x="757" y="807"/>
              </a:cubicBezTo>
              <a:cubicBezTo>
                <a:pt x="1014" y="809"/>
                <a:pt x="1480" y="1019"/>
                <a:pt x="1453" y="513"/>
              </a:cubicBezTo>
              <a:lnTo>
                <a:pt x="1425" y="273"/>
              </a:lnTo>
              <a:lnTo>
                <a:pt x="1481" y="353"/>
              </a:lnTo>
            </a:path>
          </a:pathLst>
        </a:custGeom>
        <a:noFill/>
        <a:ln w="18000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457200</xdr:colOff>
      <xdr:row>6</xdr:row>
      <xdr:rowOff>133350</xdr:rowOff>
    </xdr:from>
    <xdr:to>
      <xdr:col>13</xdr:col>
      <xdr:colOff>457200</xdr:colOff>
      <xdr:row>6</xdr:row>
      <xdr:rowOff>133350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H="1">
          <a:off x="9544050" y="6477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542925</xdr:colOff>
      <xdr:row>10</xdr:row>
      <xdr:rowOff>28575</xdr:rowOff>
    </xdr:from>
    <xdr:to>
      <xdr:col>14</xdr:col>
      <xdr:colOff>542925</xdr:colOff>
      <xdr:row>10</xdr:row>
      <xdr:rowOff>28575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H="1">
          <a:off x="10391775" y="12477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14</xdr:col>
      <xdr:colOff>219075</xdr:colOff>
      <xdr:row>12</xdr:row>
      <xdr:rowOff>133350</xdr:rowOff>
    </xdr:from>
    <xdr:to>
      <xdr:col>14</xdr:col>
      <xdr:colOff>219075</xdr:colOff>
      <xdr:row>12</xdr:row>
      <xdr:rowOff>133350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H="1">
          <a:off x="10067925" y="16287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11</xdr:col>
      <xdr:colOff>285750</xdr:colOff>
      <xdr:row>29</xdr:row>
      <xdr:rowOff>85725</xdr:rowOff>
    </xdr:from>
    <xdr:to>
      <xdr:col>11</xdr:col>
      <xdr:colOff>295275</xdr:colOff>
      <xdr:row>29</xdr:row>
      <xdr:rowOff>95250</xdr:rowOff>
    </xdr:to>
    <xdr:sp macro="" textlink="">
      <xdr:nvSpPr>
        <xdr:cNvPr id="1034" name="Freeform 10"/>
        <xdr:cNvSpPr>
          <a:spLocks noChangeArrowheads="1"/>
        </xdr:cNvSpPr>
      </xdr:nvSpPr>
      <xdr:spPr bwMode="auto">
        <a:xfrm>
          <a:off x="7486650" y="3810000"/>
          <a:ext cx="9525" cy="9525"/>
        </a:xfrm>
        <a:custGeom>
          <a:avLst/>
          <a:gdLst>
            <a:gd name="T0" fmla="*/ 2147483647 w 2200"/>
            <a:gd name="T1" fmla="*/ 2147483647 h 1153"/>
            <a:gd name="T2" fmla="*/ 2147483647 w 2200"/>
            <a:gd name="T3" fmla="*/ 2147483647 h 1153"/>
            <a:gd name="T4" fmla="*/ 440408788 w 2200"/>
            <a:gd name="T5" fmla="*/ 2147483647 h 1153"/>
            <a:gd name="T6" fmla="*/ 2147483647 w 2200"/>
            <a:gd name="T7" fmla="*/ 2147483647 h 1153"/>
            <a:gd name="T8" fmla="*/ 2147483647 w 2200"/>
            <a:gd name="T9" fmla="*/ 2147483647 h 1153"/>
            <a:gd name="T10" fmla="*/ 2147483647 w 2200"/>
            <a:gd name="T11" fmla="*/ 2147483647 h 1153"/>
            <a:gd name="T12" fmla="*/ 2147483647 w 2200"/>
            <a:gd name="T13" fmla="*/ 2147483647 h 1153"/>
            <a:gd name="T14" fmla="*/ 2147483647 w 2200"/>
            <a:gd name="T15" fmla="*/ 2147483647 h 115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200"/>
            <a:gd name="T25" fmla="*/ 0 h 1153"/>
            <a:gd name="T26" fmla="*/ 2200 w 2200"/>
            <a:gd name="T27" fmla="*/ 1153 h 1153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200" h="1153">
              <a:moveTo>
                <a:pt x="1696" y="308"/>
              </a:moveTo>
              <a:cubicBezTo>
                <a:pt x="1471" y="0"/>
                <a:pt x="1100" y="101"/>
                <a:pt x="806" y="147"/>
              </a:cubicBezTo>
              <a:cubicBezTo>
                <a:pt x="530" y="191"/>
                <a:pt x="130" y="35"/>
                <a:pt x="55" y="495"/>
              </a:cubicBezTo>
              <a:cubicBezTo>
                <a:pt x="0" y="831"/>
                <a:pt x="308" y="1126"/>
                <a:pt x="639" y="1083"/>
              </a:cubicBezTo>
              <a:cubicBezTo>
                <a:pt x="914" y="1047"/>
                <a:pt x="1204" y="1152"/>
                <a:pt x="1474" y="1083"/>
              </a:cubicBezTo>
              <a:cubicBezTo>
                <a:pt x="1737" y="1016"/>
                <a:pt x="2199" y="429"/>
                <a:pt x="1613" y="281"/>
              </a:cubicBezTo>
              <a:lnTo>
                <a:pt x="1585" y="254"/>
              </a:lnTo>
              <a:lnTo>
                <a:pt x="1696" y="308"/>
              </a:lnTo>
            </a:path>
          </a:pathLst>
        </a:custGeom>
        <a:noFill/>
        <a:ln w="180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742950</xdr:colOff>
      <xdr:row>20</xdr:row>
      <xdr:rowOff>28575</xdr:rowOff>
    </xdr:from>
    <xdr:to>
      <xdr:col>14</xdr:col>
      <xdr:colOff>742950</xdr:colOff>
      <xdr:row>20</xdr:row>
      <xdr:rowOff>28575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0591800" y="25050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15</xdr:col>
      <xdr:colOff>342900</xdr:colOff>
      <xdr:row>23</xdr:row>
      <xdr:rowOff>19050</xdr:rowOff>
    </xdr:from>
    <xdr:to>
      <xdr:col>15</xdr:col>
      <xdr:colOff>342900</xdr:colOff>
      <xdr:row>23</xdr:row>
      <xdr:rowOff>19050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0953750" y="287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733425</xdr:colOff>
      <xdr:row>37</xdr:row>
      <xdr:rowOff>142875</xdr:rowOff>
    </xdr:from>
    <xdr:to>
      <xdr:col>8</xdr:col>
      <xdr:colOff>742950</xdr:colOff>
      <xdr:row>37</xdr:row>
      <xdr:rowOff>142875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5410200" y="516255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419100</xdr:colOff>
      <xdr:row>28</xdr:row>
      <xdr:rowOff>9525</xdr:rowOff>
    </xdr:from>
    <xdr:to>
      <xdr:col>13</xdr:col>
      <xdr:colOff>428625</xdr:colOff>
      <xdr:row>28</xdr:row>
      <xdr:rowOff>19050</xdr:rowOff>
    </xdr:to>
    <xdr:sp macro="" textlink="">
      <xdr:nvSpPr>
        <xdr:cNvPr id="1038" name="Oval 14"/>
        <xdr:cNvSpPr>
          <a:spLocks noChangeArrowheads="1"/>
        </xdr:cNvSpPr>
      </xdr:nvSpPr>
      <xdr:spPr bwMode="auto">
        <a:xfrm>
          <a:off x="9505950" y="3571875"/>
          <a:ext cx="9525" cy="9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9" workbookViewId="0">
      <selection activeCell="E9" sqref="E9"/>
    </sheetView>
  </sheetViews>
  <sheetFormatPr baseColWidth="10" defaultRowHeight="12.75"/>
  <cols>
    <col min="3" max="3" width="6.28515625" customWidth="1"/>
    <col min="4" max="4" width="7" customWidth="1"/>
    <col min="5" max="5" width="10.85546875" customWidth="1"/>
    <col min="6" max="6" width="1.85546875" customWidth="1"/>
    <col min="7" max="7" width="14.7109375" customWidth="1"/>
    <col min="8" max="8" width="6.5703125" customWidth="1"/>
    <col min="9" max="9" width="12.28515625" customWidth="1"/>
    <col min="10" max="10" width="12.85546875" customWidth="1"/>
    <col min="11" max="11" width="12.7109375" customWidth="1"/>
    <col min="12" max="12" width="13.5703125" customWidth="1"/>
    <col min="13" max="13" width="14.7109375" customWidth="1"/>
  </cols>
  <sheetData>
    <row r="1" spans="1:13" hidden="1"/>
    <row r="2" spans="1:13" hidden="1">
      <c r="C2" s="71"/>
      <c r="D2" s="72"/>
      <c r="E2" s="72"/>
      <c r="F2" s="72"/>
      <c r="G2" s="71"/>
      <c r="H2" s="71"/>
    </row>
    <row r="3" spans="1:13">
      <c r="C3" s="1"/>
    </row>
    <row r="4" spans="1:13">
      <c r="C4" s="79" t="s">
        <v>31</v>
      </c>
      <c r="D4" s="80"/>
      <c r="E4" s="80"/>
      <c r="F4" s="80"/>
      <c r="G4" s="80"/>
      <c r="H4" s="81"/>
    </row>
    <row r="5" spans="1:13" ht="7.5" customHeight="1"/>
    <row r="6" spans="1:13" ht="7.9" customHeight="1"/>
    <row r="7" spans="1:13" ht="26.45" customHeight="1">
      <c r="A7" s="74" t="s">
        <v>0</v>
      </c>
      <c r="B7" s="74"/>
      <c r="C7" s="2"/>
      <c r="D7" s="2"/>
      <c r="E7" s="3" t="s">
        <v>1</v>
      </c>
      <c r="F7" s="4"/>
      <c r="G7" s="5" t="s">
        <v>2</v>
      </c>
      <c r="H7" s="3" t="s">
        <v>3</v>
      </c>
      <c r="I7" s="6" t="s">
        <v>4</v>
      </c>
      <c r="J7" s="55"/>
      <c r="K7" s="65"/>
      <c r="L7" s="55"/>
      <c r="M7" s="55"/>
    </row>
    <row r="8" spans="1:13" ht="7.5" customHeight="1" thickBot="1">
      <c r="A8" s="7"/>
      <c r="B8" s="8"/>
      <c r="C8" s="8"/>
      <c r="D8" s="9"/>
      <c r="E8" s="10"/>
      <c r="F8" s="11"/>
      <c r="G8" s="7"/>
      <c r="H8" s="10"/>
      <c r="I8" s="10"/>
    </row>
    <row r="9" spans="1:13" ht="13.5" thickBot="1">
      <c r="A9" s="12" t="s">
        <v>5</v>
      </c>
      <c r="B9" s="13"/>
      <c r="C9" s="13"/>
      <c r="D9" s="58">
        <v>24.55</v>
      </c>
      <c r="E9" s="63"/>
      <c r="F9" s="11"/>
      <c r="G9" s="14">
        <f>E9*24.55</f>
        <v>0</v>
      </c>
      <c r="H9" s="15">
        <f>E9*0.4</f>
        <v>0</v>
      </c>
      <c r="I9" s="15">
        <f>SUM(G9:H9)</f>
        <v>0</v>
      </c>
      <c r="J9" s="51"/>
      <c r="K9" s="51"/>
      <c r="L9" s="51"/>
      <c r="M9" s="51"/>
    </row>
    <row r="10" spans="1:13" ht="8.25" customHeight="1" thickBot="1">
      <c r="A10" s="16"/>
      <c r="B10" s="17"/>
      <c r="C10" s="17"/>
      <c r="D10" s="18"/>
      <c r="E10" s="64"/>
      <c r="F10" s="11"/>
      <c r="G10" s="16"/>
      <c r="H10" s="19"/>
      <c r="I10" s="19"/>
      <c r="J10" s="51"/>
      <c r="K10" s="51"/>
      <c r="L10" s="51"/>
      <c r="M10" s="51"/>
    </row>
    <row r="11" spans="1:13" ht="13.5" thickBot="1">
      <c r="A11" s="12" t="s">
        <v>6</v>
      </c>
      <c r="B11" s="13"/>
      <c r="C11" s="13"/>
      <c r="D11" s="70">
        <v>4.3</v>
      </c>
      <c r="E11" s="63"/>
      <c r="F11" s="11"/>
      <c r="G11" s="14">
        <f>E11*4.3</f>
        <v>0</v>
      </c>
      <c r="H11" s="15">
        <f>E11*0.4</f>
        <v>0</v>
      </c>
      <c r="I11" s="15">
        <f>SUM(G11:H11)</f>
        <v>0</v>
      </c>
      <c r="J11" s="51"/>
      <c r="K11" s="51"/>
      <c r="L11" s="51"/>
      <c r="M11" s="51"/>
    </row>
    <row r="12" spans="1:13" ht="8.25" customHeight="1" thickBot="1">
      <c r="A12" s="16"/>
      <c r="B12" s="17"/>
      <c r="C12" s="17"/>
      <c r="D12" s="18"/>
      <c r="E12" s="19"/>
      <c r="F12" s="11"/>
      <c r="G12" s="16"/>
      <c r="H12" s="19"/>
      <c r="I12" s="19"/>
      <c r="J12" s="51"/>
      <c r="K12" s="51"/>
      <c r="L12" s="51"/>
      <c r="M12" s="51"/>
    </row>
    <row r="13" spans="1:13" ht="13.5" thickBot="1">
      <c r="A13" s="12" t="s">
        <v>7</v>
      </c>
      <c r="B13" s="13"/>
      <c r="C13" s="13"/>
      <c r="D13" s="59">
        <v>9.3000000000000007</v>
      </c>
      <c r="E13" s="63"/>
      <c r="F13" s="11"/>
      <c r="G13" s="14">
        <f>E13*9.3</f>
        <v>0</v>
      </c>
      <c r="H13" s="15">
        <f>E13*0.4</f>
        <v>0</v>
      </c>
      <c r="I13" s="15">
        <f>SUM(G13:H13)</f>
        <v>0</v>
      </c>
      <c r="J13" s="51"/>
      <c r="K13" s="51"/>
      <c r="L13" s="51"/>
      <c r="M13" s="51"/>
    </row>
    <row r="14" spans="1:13" ht="7.5" customHeight="1" thickBot="1">
      <c r="A14" s="16"/>
      <c r="B14" s="17"/>
      <c r="C14" s="17"/>
      <c r="D14" s="18"/>
      <c r="E14" s="19"/>
      <c r="F14" s="11"/>
      <c r="G14" s="16"/>
      <c r="H14" s="19"/>
      <c r="I14" s="19"/>
      <c r="J14" s="51"/>
      <c r="K14" s="51"/>
      <c r="L14" s="51"/>
      <c r="M14" s="51"/>
    </row>
    <row r="15" spans="1:13" ht="7.15" customHeight="1">
      <c r="A15" s="20"/>
      <c r="B15" s="21"/>
      <c r="C15" s="21"/>
      <c r="D15" s="22"/>
      <c r="E15" s="23"/>
      <c r="F15" s="11"/>
      <c r="G15" s="20"/>
      <c r="H15" s="23"/>
      <c r="I15" s="23"/>
      <c r="J15" s="51"/>
      <c r="K15" s="51"/>
      <c r="L15" s="51"/>
      <c r="M15" s="51"/>
    </row>
    <row r="16" spans="1:13" ht="7.5" customHeight="1" thickBot="1">
      <c r="A16" s="16"/>
      <c r="B16" s="17"/>
      <c r="C16" s="17"/>
      <c r="D16" s="18"/>
      <c r="E16" s="19"/>
      <c r="F16" s="11"/>
      <c r="G16" s="16"/>
      <c r="H16" s="19"/>
      <c r="I16" s="19"/>
      <c r="J16" s="51"/>
      <c r="K16" s="51"/>
      <c r="L16" s="51"/>
      <c r="M16" s="51"/>
    </row>
    <row r="17" spans="1:13" ht="13.5" thickBot="1">
      <c r="A17" s="12" t="s">
        <v>8</v>
      </c>
      <c r="B17" s="13"/>
      <c r="C17" s="13"/>
      <c r="D17" s="58">
        <v>24.55</v>
      </c>
      <c r="E17" s="63"/>
      <c r="F17" s="11"/>
      <c r="G17" s="14">
        <f>E17*24.55</f>
        <v>0</v>
      </c>
      <c r="H17" s="15">
        <f>E17*0.4</f>
        <v>0</v>
      </c>
      <c r="I17" s="15">
        <f>H17+G17</f>
        <v>0</v>
      </c>
      <c r="J17" s="51"/>
      <c r="K17" s="51"/>
      <c r="L17" s="51"/>
      <c r="M17" s="51"/>
    </row>
    <row r="18" spans="1:13" ht="7.5" customHeight="1" thickBot="1">
      <c r="A18" s="16"/>
      <c r="B18" s="17"/>
      <c r="C18" s="17"/>
      <c r="D18" s="18"/>
      <c r="E18" s="19"/>
      <c r="F18" s="11"/>
      <c r="G18" s="16"/>
      <c r="H18" s="19"/>
      <c r="I18" s="19"/>
    </row>
    <row r="19" spans="1:13" ht="13.5" thickBot="1">
      <c r="A19" s="12" t="s">
        <v>9</v>
      </c>
      <c r="B19" s="13"/>
      <c r="C19" s="13"/>
      <c r="D19" s="70">
        <v>4.3</v>
      </c>
      <c r="E19" s="63"/>
      <c r="F19" s="11"/>
      <c r="G19" s="14">
        <f>E19*4.3</f>
        <v>0</v>
      </c>
      <c r="H19" s="15">
        <f>E19*0.4</f>
        <v>0</v>
      </c>
      <c r="I19" s="15">
        <f>H19+G19</f>
        <v>0</v>
      </c>
    </row>
    <row r="20" spans="1:13" ht="7.5" customHeight="1" thickBot="1">
      <c r="A20" s="24"/>
      <c r="B20" s="25"/>
      <c r="C20" s="25"/>
      <c r="D20" s="26"/>
      <c r="E20" s="27"/>
      <c r="F20" s="28"/>
      <c r="G20" s="24"/>
      <c r="H20" s="27"/>
      <c r="I20" s="27"/>
    </row>
    <row r="21" spans="1:13" ht="9.75" customHeight="1">
      <c r="A21" s="17"/>
      <c r="B21" s="17"/>
      <c r="C21" s="17"/>
      <c r="D21" s="17"/>
    </row>
    <row r="22" spans="1:13">
      <c r="C22" s="29" t="s">
        <v>10</v>
      </c>
      <c r="E22" s="57">
        <f>SUM(E8:E20)</f>
        <v>0</v>
      </c>
      <c r="G22" s="30">
        <f>SUM(G9:G19)</f>
        <v>0</v>
      </c>
      <c r="H22" s="30">
        <f>SUM(H9:H19)</f>
        <v>0</v>
      </c>
      <c r="I22" s="69">
        <f>SUM(I9:I19)</f>
        <v>0</v>
      </c>
      <c r="J22" s="1"/>
      <c r="K22" s="1"/>
      <c r="L22" s="1"/>
      <c r="M22" s="1"/>
    </row>
    <row r="23" spans="1:13" ht="7.5" customHeight="1"/>
    <row r="24" spans="1:13" ht="7.5" customHeight="1"/>
    <row r="25" spans="1:13">
      <c r="A25" s="31" t="s">
        <v>11</v>
      </c>
      <c r="B25" s="32"/>
      <c r="C25" s="32"/>
      <c r="D25" s="33"/>
      <c r="E25" s="2"/>
      <c r="F25" s="34"/>
      <c r="G25" s="31" t="s">
        <v>12</v>
      </c>
      <c r="H25" s="32"/>
      <c r="I25" s="32"/>
      <c r="J25" s="33"/>
    </row>
    <row r="26" spans="1:13" ht="8.25" customHeight="1">
      <c r="A26" s="16"/>
      <c r="B26" s="17"/>
      <c r="C26" s="17"/>
      <c r="D26" s="18"/>
      <c r="E26" s="10"/>
      <c r="F26" s="35"/>
      <c r="G26" s="16"/>
      <c r="H26" s="17"/>
      <c r="I26" s="17"/>
      <c r="J26" s="18"/>
    </row>
    <row r="27" spans="1:13" ht="13.5" thickBot="1">
      <c r="A27" s="12" t="s">
        <v>13</v>
      </c>
      <c r="B27" s="13"/>
      <c r="C27" s="13"/>
      <c r="D27" s="36"/>
      <c r="E27" s="15">
        <f>((E9*7.65)+(E11*1.7)+(E13*2.79)+(E17*7.65)+(E19*1.7))</f>
        <v>0</v>
      </c>
      <c r="F27" s="35"/>
      <c r="G27" s="16" t="s">
        <v>14</v>
      </c>
      <c r="H27" s="17"/>
      <c r="I27" s="17"/>
      <c r="J27" s="18"/>
    </row>
    <row r="28" spans="1:13" ht="13.5" thickBot="1">
      <c r="A28" s="16"/>
      <c r="B28" s="17"/>
      <c r="C28" s="17"/>
      <c r="D28" s="18"/>
      <c r="E28" s="37"/>
      <c r="F28" s="35"/>
      <c r="G28" s="56" t="s">
        <v>25</v>
      </c>
      <c r="H28" s="62"/>
      <c r="I28" s="61" t="s">
        <v>27</v>
      </c>
      <c r="J28" s="66">
        <f>8.45*H28</f>
        <v>0</v>
      </c>
    </row>
    <row r="29" spans="1:13">
      <c r="A29" s="12" t="s">
        <v>15</v>
      </c>
      <c r="B29" s="13"/>
      <c r="C29" s="13"/>
      <c r="D29" s="36"/>
      <c r="E29" s="39">
        <f>((E9*3.7)+(E11*0.74)+(E13*1.4)+(E17*3.7)+(E19*0.74))</f>
        <v>0</v>
      </c>
      <c r="F29" s="35"/>
      <c r="G29" s="16"/>
      <c r="H29" s="17"/>
      <c r="I29" s="17"/>
      <c r="J29" s="18"/>
    </row>
    <row r="30" spans="1:13" ht="13.5" thickBot="1">
      <c r="A30" s="16"/>
      <c r="B30" s="17"/>
      <c r="C30" s="17"/>
      <c r="D30" s="18"/>
      <c r="E30" s="37"/>
      <c r="F30" s="35"/>
      <c r="G30" s="16" t="s">
        <v>16</v>
      </c>
      <c r="H30" s="17"/>
      <c r="I30" s="17"/>
      <c r="J30" s="18"/>
    </row>
    <row r="31" spans="1:13" ht="13.5" thickBot="1">
      <c r="A31" s="12" t="s">
        <v>17</v>
      </c>
      <c r="B31" s="13"/>
      <c r="C31" s="13"/>
      <c r="D31" s="36"/>
      <c r="E31" s="39">
        <f>E29</f>
        <v>0</v>
      </c>
      <c r="F31" s="35"/>
      <c r="G31" s="56" t="s">
        <v>25</v>
      </c>
      <c r="H31" s="62"/>
      <c r="I31" s="61" t="s">
        <v>28</v>
      </c>
      <c r="J31" s="38">
        <f>11.4*H31</f>
        <v>0</v>
      </c>
    </row>
    <row r="32" spans="1:13" ht="9" customHeight="1" thickBot="1">
      <c r="A32" s="16"/>
      <c r="B32" s="17"/>
      <c r="C32" s="17"/>
      <c r="D32" s="18"/>
      <c r="E32" s="37"/>
      <c r="F32" s="35"/>
      <c r="G32" s="16"/>
      <c r="H32" s="17"/>
      <c r="I32" s="17"/>
      <c r="J32" s="18"/>
    </row>
    <row r="33" spans="1:10">
      <c r="A33" s="12" t="s">
        <v>18</v>
      </c>
      <c r="B33" s="13"/>
      <c r="C33" s="13"/>
      <c r="D33" s="36"/>
      <c r="E33" s="39">
        <f>H22</f>
        <v>0</v>
      </c>
      <c r="F33" s="35"/>
      <c r="G33" s="40" t="s">
        <v>19</v>
      </c>
      <c r="H33" s="38">
        <f>E33+E35+E36</f>
        <v>0</v>
      </c>
      <c r="I33" s="60" t="s">
        <v>26</v>
      </c>
      <c r="J33" s="38">
        <f>J28+J31</f>
        <v>0</v>
      </c>
    </row>
    <row r="34" spans="1:10" ht="9.75" customHeight="1">
      <c r="A34" s="16"/>
      <c r="B34" s="17"/>
      <c r="C34" s="17"/>
      <c r="D34" s="18"/>
      <c r="E34" s="37"/>
      <c r="F34" s="35"/>
      <c r="G34" s="16"/>
      <c r="H34" s="17"/>
      <c r="I34" s="17"/>
      <c r="J34" s="18"/>
    </row>
    <row r="35" spans="1:10" ht="18">
      <c r="A35" s="12" t="s">
        <v>20</v>
      </c>
      <c r="B35" s="13"/>
      <c r="C35" s="13"/>
      <c r="D35" s="36"/>
      <c r="E35" s="15">
        <f>((E9*9.5)+(E11*1.12)+(E13*3.71)+(E17*9.5)+(E19*1.12))</f>
        <v>0</v>
      </c>
      <c r="F35" s="35"/>
      <c r="G35" s="16"/>
      <c r="H35" s="41" t="s">
        <v>21</v>
      </c>
      <c r="I35" s="42">
        <f>H33+J33</f>
        <v>0</v>
      </c>
      <c r="J35" s="18"/>
    </row>
    <row r="36" spans="1:10">
      <c r="A36" s="43"/>
      <c r="B36" s="44"/>
      <c r="C36" s="44"/>
      <c r="D36" s="45"/>
      <c r="E36" s="54"/>
      <c r="F36" s="35"/>
      <c r="G36" s="46" t="s">
        <v>24</v>
      </c>
      <c r="H36" s="47"/>
      <c r="I36" s="47"/>
      <c r="J36" s="48"/>
    </row>
    <row r="37" spans="1:10">
      <c r="A37" s="24"/>
      <c r="B37" s="25"/>
      <c r="C37" s="25"/>
      <c r="D37" s="26"/>
      <c r="E37" s="27"/>
      <c r="F37" s="49"/>
      <c r="G37" s="24"/>
      <c r="H37" s="25"/>
      <c r="I37" s="25"/>
      <c r="J37" s="26"/>
    </row>
    <row r="39" spans="1:10">
      <c r="B39" s="75" t="s">
        <v>22</v>
      </c>
      <c r="C39" s="75"/>
      <c r="D39" s="50" t="s">
        <v>23</v>
      </c>
      <c r="E39" s="69">
        <f>SUM(E27:E35)</f>
        <v>0</v>
      </c>
      <c r="G39" s="51"/>
      <c r="H39" s="52"/>
      <c r="I39" s="53"/>
    </row>
    <row r="40" spans="1:10">
      <c r="G40" s="51"/>
      <c r="I40" s="52"/>
    </row>
    <row r="41" spans="1:10" ht="18">
      <c r="A41" s="82" t="s">
        <v>30</v>
      </c>
      <c r="B41" s="83"/>
      <c r="C41" s="83"/>
      <c r="D41" s="83"/>
      <c r="E41" s="83"/>
      <c r="F41" s="83"/>
      <c r="G41" s="83"/>
      <c r="H41" s="83"/>
      <c r="I41" s="83"/>
      <c r="J41" s="84"/>
    </row>
    <row r="42" spans="1:10" ht="3" customHeight="1" thickBot="1">
      <c r="C42" s="71"/>
      <c r="D42" s="73"/>
      <c r="E42" s="72"/>
      <c r="F42" s="72"/>
    </row>
    <row r="43" spans="1:10" ht="18" hidden="1" customHeight="1" thickBot="1"/>
    <row r="44" spans="1:10" ht="19.350000000000001" customHeight="1" thickBot="1">
      <c r="A44" s="67">
        <f>SUM(J28)</f>
        <v>0</v>
      </c>
      <c r="B44" s="76" t="s">
        <v>29</v>
      </c>
      <c r="C44" s="77"/>
      <c r="D44" s="77"/>
      <c r="E44" s="77"/>
      <c r="F44" s="77"/>
      <c r="G44" s="77"/>
      <c r="H44" s="77"/>
      <c r="I44" s="78"/>
      <c r="J44" s="68"/>
    </row>
  </sheetData>
  <sheetProtection password="CC5F" sheet="1" objects="1" scenarios="1"/>
  <protectedRanges>
    <protectedRange sqref="H31" name="Plage3"/>
    <protectedRange sqref="E8:E20" name="Plage1"/>
    <protectedRange sqref="H28" name="Plage2"/>
  </protectedRanges>
  <mergeCells count="5">
    <mergeCell ref="A7:B7"/>
    <mergeCell ref="B39:C39"/>
    <mergeCell ref="B44:I44"/>
    <mergeCell ref="C4:H4"/>
    <mergeCell ref="A41:J41"/>
  </mergeCells>
  <phoneticPr fontId="1" type="noConversion"/>
  <pageMargins left="0.11811023622047245" right="0" top="0.19685039370078741" bottom="0.19685039370078741" header="0.17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Jean-Gabriel</dc:creator>
  <cp:lastModifiedBy>Jean Gabriel</cp:lastModifiedBy>
  <cp:lastPrinted>2016-02-17T07:56:36Z</cp:lastPrinted>
  <dcterms:created xsi:type="dcterms:W3CDTF">2007-11-07T13:29:28Z</dcterms:created>
  <dcterms:modified xsi:type="dcterms:W3CDTF">2017-10-30T11:07:27Z</dcterms:modified>
</cp:coreProperties>
</file>